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770"/>
  </bookViews>
  <sheets>
    <sheet name="VERIFICACION TECNICA" sheetId="5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0">'VERIFICACION TECNICA'!$A$1:$J$57</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0"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0">'VERIFICACION TECNICA'!$A$31:$B$34</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[17]Insumos!$A$4:$A$1761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'[18]Planes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[18]Soluciones!$B$7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'[19]062'!$A$1:$G$7</definedName>
    <definedName name="_xlnm.Print_Titles" localSheetId="0">'VERIFICACION TECNICA'!$A:$B,'VERIFICACION TECNICA'!$1:$13</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[20]Mat!$A$11:$A$1041</definedName>
    <definedName name="X">#REF!</definedName>
    <definedName name="XXX">'[16]MANO DE OBRA'!$D$38</definedName>
    <definedName name="Y">#REF!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57" l="1"/>
  <c r="B40" i="57" l="1"/>
  <c r="B41" i="57" s="1"/>
  <c r="H21" i="57" l="1"/>
  <c r="F21" i="57"/>
  <c r="B34" i="57" l="1"/>
  <c r="B36" i="57"/>
  <c r="H22" i="57" l="1"/>
  <c r="H29" i="57" s="1"/>
  <c r="D22" i="57"/>
  <c r="D29" i="57" s="1"/>
  <c r="F22" i="57"/>
  <c r="F29" i="57" s="1"/>
  <c r="B37" i="57"/>
</calcChain>
</file>

<file path=xl/sharedStrings.xml><?xml version="1.0" encoding="utf-8"?>
<sst xmlns="http://schemas.openxmlformats.org/spreadsheetml/2006/main" count="54" uniqueCount="46">
  <si>
    <t>ITEM</t>
  </si>
  <si>
    <t>UNIVERSIDAD DEL CAUCA - VICERRECTORÍA ADMINISTRATIVA</t>
  </si>
  <si>
    <t xml:space="preserve">COMITÉ TÉCNICO ASESOR </t>
  </si>
  <si>
    <t>PROPONENTES</t>
  </si>
  <si>
    <t>REQUERIMIENTOS</t>
  </si>
  <si>
    <t>CUMPLE</t>
  </si>
  <si>
    <t>VALOR/ OBSERVACION</t>
  </si>
  <si>
    <t>CONCEPTO</t>
  </si>
  <si>
    <t>ORIGINAL FIRMADO</t>
  </si>
  <si>
    <t>CIELO PEREZ SOLANO</t>
  </si>
  <si>
    <t>Presidenta Junta de Licitaciones y Contratos</t>
  </si>
  <si>
    <t>Vicerrectora Administrativa</t>
  </si>
  <si>
    <t>VERIFICACIÓN REQUISITOS TECNICOS HABILITANTES</t>
  </si>
  <si>
    <t>2.3.</t>
  </si>
  <si>
    <t>2.4.</t>
  </si>
  <si>
    <t>PROPUESTA ECONOMICA</t>
  </si>
  <si>
    <t>Corrección Aritmetica</t>
  </si>
  <si>
    <t>VR. PROPUESTA CORREGIDA</t>
  </si>
  <si>
    <t>PUNTAJE VR. PROPUESTA</t>
  </si>
  <si>
    <t>TOTAL</t>
  </si>
  <si>
    <t>ORDEN DE ELEGIBILIDAD</t>
  </si>
  <si>
    <t>PO</t>
  </si>
  <si>
    <t>FORMULA</t>
  </si>
  <si>
    <t>Of.validas</t>
  </si>
  <si>
    <t># PO</t>
  </si>
  <si>
    <t>TRM</t>
  </si>
  <si>
    <t>Decimales</t>
  </si>
  <si>
    <t>MAX</t>
  </si>
  <si>
    <t>PUNTAJE PERSONAL ADICIONAL</t>
  </si>
  <si>
    <t>OBJETO: CONSTRUCCIÓN DE RESIDENCIAS UNIVERSITARIAS EN EL CAMPUS DE INGENIERÍAS Y CIENCIAS CONTABLES, ECONÓMICAS Y ADMINISTRATIVAS DE LA UNIVERSIDAD DELCAUCA EN EL MUNICIPIO DE POPAYÁN, DEPARTAMENTO DEL CAUCA.</t>
  </si>
  <si>
    <t>LICITACIÓN PÚBLICA N° 031 DE 2019</t>
  </si>
  <si>
    <t>HABIL</t>
  </si>
  <si>
    <t>MEDIA GEOMETRICA CON PRESUPUESTO OFICIAL</t>
  </si>
  <si>
    <t>SOLO POR SERVICIOS</t>
  </si>
  <si>
    <t>BRILLASEO</t>
  </si>
  <si>
    <t>CLEANER</t>
  </si>
  <si>
    <t>PERSONAL DE LA REGIÓN - 300 PUNTOS</t>
  </si>
  <si>
    <t>CALIDADES ADICIONALES DEL RECURSO HUMANO REQUERIDO - 100 PUNTOS</t>
  </si>
  <si>
    <t>1. SOLO POR SERVICIOS</t>
  </si>
  <si>
    <t>2. BRILLASEO</t>
  </si>
  <si>
    <t>3.CLEANER</t>
  </si>
  <si>
    <t>PUNTAJE TOTAL</t>
  </si>
  <si>
    <t>CONVOCATORIA PÚBLICA N° 001 DE 2020</t>
  </si>
  <si>
    <t>EVALUACIÓN TÉCNICA</t>
  </si>
  <si>
    <t>Coordinador Área de Mantenimiento</t>
  </si>
  <si>
    <t>VICTOR HUGO RODRIGUEZ  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</si>
</sst>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 #,##0.00_);_(&quot;$&quot;\ * \(#,##0.00\);_(&quot;$&quot;\ * &quot;-&quot;??_);_(@_)"/>
    <numFmt numFmtId="43" formatCode="_(* #,##0.00_);_(* \(#,##0.00\);_(* &quot;-&quot;??_);_(@_)"/>
    <numFmt numFmtId="164" formatCode="_-&quot;$&quot;\ * #,##0_-;\-&quot;$&quot;\ * #,##0_-;_-&quot;$&quot;\ * &quot;-&quot;_-;_-@_-"/>
    <numFmt numFmtId="165" formatCode="_-* #,##0_-;\-* #,##0_-;_-* &quot;-&quot;_-;_-@_-"/>
    <numFmt numFmtId="167" formatCode="_-* #,##0.00_-;\-* #,##0.00_-;_-* &quot;-&quot;??_-;_-@_-"/>
    <numFmt numFmtId="172" formatCode="_ &quot;$&quot;\ * #,##0_ ;_ &quot;$&quot;\ * \-#,##0_ ;_ &quot;$&quot;\ * &quot;-&quot;_ ;_ @_ "/>
    <numFmt numFmtId="174" formatCode="_ &quot;$&quot;\ * #,##0.00_ ;_ &quot;$&quot;\ * \-#,##0.00_ ;_ &quot;$&quot;\ * &quot;-&quot;??_ ;_ @_ "/>
    <numFmt numFmtId="175" formatCode="&quot;$&quot;\ #,##0.00"/>
    <numFmt numFmtId="176" formatCode="_ * #,##0.00_ ;_ * \-#,##0.00_ ;_ * &quot;-&quot;??_ ;_ @_ "/>
    <numFmt numFmtId="180" formatCode="0.000"/>
  </numFmts>
  <fonts count="2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sz val="10"/>
      <name val="Arial"/>
      <family val="2"/>
    </font>
    <font>
      <b/>
      <sz val="10"/>
      <color rgb="FFFF0000"/>
      <name val="Arial Narrow"/>
      <family val="2"/>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indexed="8"/>
      <name val="Calibri"/>
      <family val="2"/>
    </font>
    <font>
      <sz val="11"/>
      <color rgb="FF000000"/>
      <name val="Calibri"/>
      <family val="2"/>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2"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4" fontId="6" fillId="0" borderId="0" applyFont="0" applyFill="0" applyBorder="0" applyAlignment="0" applyProtection="0"/>
    <xf numFmtId="0" fontId="6" fillId="0" borderId="0"/>
    <xf numFmtId="0" fontId="1" fillId="0" borderId="0"/>
    <xf numFmtId="9" fontId="2" fillId="0" borderId="0" applyFont="0" applyFill="0" applyBorder="0" applyAlignment="0" applyProtection="0"/>
    <xf numFmtId="0" fontId="2" fillId="0" borderId="0"/>
    <xf numFmtId="176" fontId="2" fillId="0" borderId="0" applyFont="0" applyFill="0" applyBorder="0" applyAlignment="0" applyProtection="0"/>
    <xf numFmtId="0" fontId="12" fillId="0" borderId="0"/>
    <xf numFmtId="0" fontId="2" fillId="0" borderId="0"/>
    <xf numFmtId="0" fontId="13" fillId="0" borderId="0"/>
    <xf numFmtId="165" fontId="1" fillId="0" borderId="0" applyFont="0" applyFill="0" applyBorder="0" applyAlignment="0" applyProtection="0"/>
    <xf numFmtId="0" fontId="18" fillId="0" borderId="0"/>
    <xf numFmtId="0" fontId="20" fillId="0" borderId="0"/>
    <xf numFmtId="0" fontId="1" fillId="0" borderId="0"/>
    <xf numFmtId="43" fontId="2" fillId="0" borderId="0" applyFont="0" applyFill="0" applyBorder="0" applyAlignment="0" applyProtection="0"/>
    <xf numFmtId="167" fontId="1" fillId="0" borderId="0" applyFont="0" applyFill="0" applyBorder="0" applyAlignment="0" applyProtection="0"/>
    <xf numFmtId="176" fontId="2" fillId="0" borderId="0" applyFont="0" applyFill="0" applyBorder="0" applyAlignment="0" applyProtection="0"/>
    <xf numFmtId="164" fontId="1" fillId="0" borderId="0" applyFont="0" applyFill="0" applyBorder="0" applyAlignment="0" applyProtection="0"/>
    <xf numFmtId="44" fontId="21" fillId="0" borderId="0" applyFont="0" applyFill="0" applyBorder="0" applyAlignment="0" applyProtection="0"/>
    <xf numFmtId="0" fontId="22" fillId="0" borderId="0"/>
  </cellStyleXfs>
  <cellXfs count="74">
    <xf numFmtId="0" fontId="0" fillId="0" borderId="0" xfId="0"/>
    <xf numFmtId="0" fontId="5" fillId="0" borderId="0" xfId="108" applyFont="1" applyFill="1" applyAlignment="1">
      <alignment vertical="center"/>
    </xf>
    <xf numFmtId="0" fontId="8" fillId="0" borderId="0" xfId="108" applyFont="1" applyFill="1" applyAlignment="1">
      <alignment vertical="center"/>
    </xf>
    <xf numFmtId="0" fontId="2" fillId="0" borderId="0" xfId="108" applyFont="1" applyFill="1" applyAlignment="1">
      <alignment vertical="center"/>
    </xf>
    <xf numFmtId="0" fontId="9" fillId="0" borderId="0" xfId="108" applyFont="1" applyFill="1" applyAlignment="1">
      <alignment vertical="center"/>
    </xf>
    <xf numFmtId="0" fontId="5" fillId="0" borderId="0" xfId="108" applyFont="1" applyFill="1" applyBorder="1" applyAlignment="1">
      <alignment vertical="center"/>
    </xf>
    <xf numFmtId="0" fontId="5" fillId="0" borderId="4" xfId="108" applyFont="1" applyFill="1" applyBorder="1" applyAlignment="1">
      <alignment vertical="center"/>
    </xf>
    <xf numFmtId="0" fontId="8" fillId="0" borderId="0" xfId="108" applyFont="1" applyFill="1"/>
    <xf numFmtId="0" fontId="8" fillId="0" borderId="0" xfId="108" applyFont="1" applyBorder="1" applyAlignment="1">
      <alignment horizontal="justify" vertical="justify"/>
    </xf>
    <xf numFmtId="0" fontId="9" fillId="0" borderId="0" xfId="108" applyFont="1" applyFill="1" applyAlignment="1">
      <alignment horizontal="center" vertical="center"/>
    </xf>
    <xf numFmtId="0" fontId="8" fillId="0" borderId="0" xfId="108" applyFont="1" applyFill="1" applyAlignment="1">
      <alignment horizontal="center" vertical="center"/>
    </xf>
    <xf numFmtId="0" fontId="8" fillId="0" borderId="0" xfId="108" applyFont="1" applyFill="1" applyAlignment="1">
      <alignment horizontal="justify" vertical="justify"/>
    </xf>
    <xf numFmtId="0" fontId="10" fillId="0" borderId="0" xfId="108" applyFont="1" applyFill="1" applyAlignment="1">
      <alignment horizontal="justify" vertical="justify"/>
    </xf>
    <xf numFmtId="0" fontId="9" fillId="0" borderId="0" xfId="108" applyFont="1" applyFill="1" applyAlignment="1">
      <alignment horizontal="justify" vertical="justify"/>
    </xf>
    <xf numFmtId="0" fontId="9" fillId="0" borderId="0" xfId="108" applyFont="1" applyFill="1" applyBorder="1" applyAlignment="1">
      <alignment horizontal="left" vertical="top"/>
    </xf>
    <xf numFmtId="0" fontId="7" fillId="0" borderId="0" xfId="108" applyFont="1" applyFill="1"/>
    <xf numFmtId="0" fontId="9" fillId="0" borderId="0" xfId="108" applyFont="1" applyFill="1"/>
    <xf numFmtId="0" fontId="9" fillId="0" borderId="9" xfId="108" applyFont="1" applyFill="1" applyBorder="1" applyAlignment="1">
      <alignment horizontal="center" vertical="center"/>
    </xf>
    <xf numFmtId="0" fontId="10" fillId="0" borderId="8" xfId="108" applyFont="1" applyFill="1" applyBorder="1" applyAlignment="1">
      <alignment horizontal="center" vertical="center"/>
    </xf>
    <xf numFmtId="0" fontId="5" fillId="0" borderId="0" xfId="108" applyFont="1" applyFill="1" applyBorder="1" applyAlignment="1">
      <alignment vertical="center" wrapText="1"/>
    </xf>
    <xf numFmtId="0" fontId="10" fillId="0" borderId="9" xfId="108" applyFont="1" applyFill="1" applyBorder="1" applyAlignment="1">
      <alignment horizontal="center" vertical="center"/>
    </xf>
    <xf numFmtId="0" fontId="10" fillId="0" borderId="9" xfId="108" applyFont="1" applyFill="1" applyBorder="1" applyAlignment="1">
      <alignment horizontal="center" vertical="center" wrapText="1"/>
    </xf>
    <xf numFmtId="0" fontId="7" fillId="0" borderId="0" xfId="108" applyFont="1" applyFill="1" applyAlignment="1">
      <alignment horizontal="center" vertical="center"/>
    </xf>
    <xf numFmtId="0" fontId="9" fillId="0" borderId="0" xfId="108" applyFont="1" applyFill="1" applyAlignment="1">
      <alignment horizontal="right" vertical="justify"/>
    </xf>
    <xf numFmtId="175" fontId="9" fillId="0" borderId="0" xfId="108" applyNumberFormat="1" applyFont="1" applyFill="1" applyAlignment="1">
      <alignment horizontal="center" vertical="center"/>
    </xf>
    <xf numFmtId="175" fontId="9" fillId="0" borderId="0" xfId="108" applyNumberFormat="1" applyFont="1" applyFill="1" applyAlignment="1">
      <alignment horizontal="justify" vertical="justify"/>
    </xf>
    <xf numFmtId="180" fontId="7" fillId="0" borderId="0" xfId="108" applyNumberFormat="1" applyFont="1" applyFill="1" applyAlignment="1">
      <alignment horizontal="center" vertical="center"/>
    </xf>
    <xf numFmtId="180" fontId="9" fillId="0" borderId="0" xfId="108" applyNumberFormat="1" applyFont="1" applyFill="1" applyAlignment="1">
      <alignment horizontal="center" vertical="center"/>
    </xf>
    <xf numFmtId="0" fontId="15" fillId="0" borderId="0" xfId="108" applyFont="1" applyFill="1" applyAlignment="1">
      <alignment horizontal="center" vertical="center"/>
    </xf>
    <xf numFmtId="1" fontId="15" fillId="0" borderId="0" xfId="108" applyNumberFormat="1" applyFont="1" applyFill="1" applyAlignment="1">
      <alignment horizontal="center" vertical="center"/>
    </xf>
    <xf numFmtId="180" fontId="7" fillId="0" borderId="0" xfId="108" applyNumberFormat="1" applyFont="1" applyFill="1" applyAlignment="1">
      <alignment horizontal="justify" vertical="justify"/>
    </xf>
    <xf numFmtId="0" fontId="7" fillId="0" borderId="0" xfId="108" applyFont="1" applyFill="1" applyAlignment="1">
      <alignment horizontal="justify" vertical="justify"/>
    </xf>
    <xf numFmtId="0" fontId="7" fillId="0" borderId="0" xfId="108" applyFont="1" applyFill="1" applyAlignment="1">
      <alignment vertical="center"/>
    </xf>
    <xf numFmtId="175" fontId="7" fillId="0" borderId="0" xfId="108" applyNumberFormat="1" applyFont="1" applyFill="1" applyAlignment="1">
      <alignment horizontal="justify" vertical="justify"/>
    </xf>
    <xf numFmtId="175" fontId="9" fillId="0" borderId="9" xfId="108" applyNumberFormat="1" applyFont="1" applyFill="1" applyBorder="1" applyAlignment="1">
      <alignment horizontal="center" vertical="justify"/>
    </xf>
    <xf numFmtId="0" fontId="15" fillId="0" borderId="9" xfId="108" applyFont="1" applyFill="1" applyBorder="1" applyAlignment="1">
      <alignment horizontal="center" vertical="center"/>
    </xf>
    <xf numFmtId="175" fontId="16" fillId="0" borderId="9" xfId="108" applyNumberFormat="1" applyFont="1" applyFill="1" applyBorder="1" applyAlignment="1">
      <alignment horizontal="center" vertical="center"/>
    </xf>
    <xf numFmtId="0" fontId="9" fillId="0" borderId="9" xfId="108" applyFont="1" applyFill="1" applyBorder="1" applyAlignment="1">
      <alignment vertical="center"/>
    </xf>
    <xf numFmtId="0" fontId="16" fillId="0" borderId="9" xfId="108" applyNumberFormat="1" applyFont="1" applyFill="1" applyBorder="1" applyAlignment="1">
      <alignment horizontal="center" vertical="center"/>
    </xf>
    <xf numFmtId="0" fontId="9" fillId="0" borderId="9" xfId="108" applyFont="1" applyFill="1" applyBorder="1" applyAlignment="1">
      <alignment horizontal="left" vertical="center"/>
    </xf>
    <xf numFmtId="0" fontId="16" fillId="0" borderId="9" xfId="108" applyFont="1" applyFill="1" applyBorder="1" applyAlignment="1">
      <alignment horizontal="center" vertical="center"/>
    </xf>
    <xf numFmtId="0" fontId="7" fillId="0" borderId="0" xfId="108" applyFont="1" applyFill="1" applyAlignment="1">
      <alignment horizontal="left" vertical="center"/>
    </xf>
    <xf numFmtId="0" fontId="16" fillId="0" borderId="0" xfId="108" applyFont="1" applyFill="1" applyAlignment="1">
      <alignment horizontal="justify" vertical="justify"/>
    </xf>
    <xf numFmtId="2" fontId="17" fillId="0" borderId="9" xfId="108" applyNumberFormat="1" applyFont="1" applyFill="1" applyBorder="1" applyAlignment="1">
      <alignment horizontal="center" vertical="center"/>
    </xf>
    <xf numFmtId="2" fontId="15" fillId="0" borderId="9" xfId="108" applyNumberFormat="1" applyFont="1" applyFill="1" applyBorder="1" applyAlignment="1">
      <alignment horizontal="center" vertical="center"/>
    </xf>
    <xf numFmtId="175" fontId="19" fillId="0" borderId="9" xfId="108" applyNumberFormat="1" applyFont="1" applyFill="1" applyBorder="1" applyAlignment="1">
      <alignment horizontal="center" vertical="justify"/>
    </xf>
    <xf numFmtId="0" fontId="11" fillId="0" borderId="8" xfId="108" applyFont="1" applyFill="1" applyBorder="1" applyAlignment="1">
      <alignment horizontal="center" vertical="center"/>
    </xf>
    <xf numFmtId="0" fontId="15" fillId="2" borderId="7" xfId="108" applyFont="1" applyFill="1" applyBorder="1" applyAlignment="1">
      <alignment horizontal="center" vertical="center"/>
    </xf>
    <xf numFmtId="0" fontId="2" fillId="0" borderId="0" xfId="108"/>
    <xf numFmtId="0" fontId="9" fillId="0" borderId="0" xfId="108" applyFont="1" applyFill="1" applyBorder="1" applyAlignment="1">
      <alignment horizontal="left" vertical="center"/>
    </xf>
    <xf numFmtId="0" fontId="7" fillId="0" borderId="0" xfId="108" applyFont="1" applyFill="1" applyAlignment="1">
      <alignment horizontal="justify" vertical="center"/>
    </xf>
    <xf numFmtId="0" fontId="9" fillId="0" borderId="1" xfId="108" applyFont="1" applyFill="1" applyBorder="1" applyAlignment="1">
      <alignment horizontal="center" vertical="center"/>
    </xf>
    <xf numFmtId="0" fontId="9" fillId="0" borderId="2" xfId="108" applyFont="1" applyFill="1" applyBorder="1" applyAlignment="1">
      <alignment horizontal="center" vertical="center"/>
    </xf>
    <xf numFmtId="0" fontId="9" fillId="3" borderId="1" xfId="108" applyFont="1" applyFill="1" applyBorder="1" applyAlignment="1">
      <alignment horizontal="center" vertical="center"/>
    </xf>
    <xf numFmtId="0" fontId="9" fillId="3" borderId="3" xfId="108" applyFont="1" applyFill="1" applyBorder="1" applyAlignment="1">
      <alignment horizontal="center" vertical="center"/>
    </xf>
    <xf numFmtId="0" fontId="8" fillId="2" borderId="9" xfId="108" applyFont="1" applyFill="1" applyBorder="1" applyAlignment="1">
      <alignment horizontal="center" vertical="justify"/>
    </xf>
    <xf numFmtId="0" fontId="10" fillId="2" borderId="9" xfId="108" applyFont="1" applyFill="1" applyBorder="1" applyAlignment="1">
      <alignment horizontal="center" vertical="center" wrapText="1"/>
    </xf>
    <xf numFmtId="0" fontId="5" fillId="0" borderId="0" xfId="108" applyFont="1" applyFill="1" applyBorder="1" applyAlignment="1">
      <alignment vertical="center" wrapText="1"/>
    </xf>
    <xf numFmtId="0" fontId="10" fillId="0" borderId="8" xfId="108" applyFont="1" applyFill="1" applyBorder="1" applyAlignment="1">
      <alignment horizontal="center" vertical="center"/>
    </xf>
    <xf numFmtId="0" fontId="10" fillId="0" borderId="6" xfId="108" applyFont="1" applyFill="1" applyBorder="1" applyAlignment="1">
      <alignment horizontal="center" vertical="center"/>
    </xf>
    <xf numFmtId="0" fontId="10" fillId="0" borderId="5" xfId="108" applyFont="1" applyFill="1" applyBorder="1" applyAlignment="1">
      <alignment horizontal="center" vertical="center"/>
    </xf>
    <xf numFmtId="0" fontId="11" fillId="0" borderId="10" xfId="108" applyFont="1" applyFill="1" applyBorder="1" applyAlignment="1">
      <alignment horizontal="center" vertical="center"/>
    </xf>
    <xf numFmtId="180" fontId="9" fillId="0" borderId="0" xfId="108" applyNumberFormat="1" applyFont="1" applyFill="1" applyAlignment="1">
      <alignment horizontal="justify" vertical="justify"/>
    </xf>
    <xf numFmtId="0" fontId="5" fillId="0" borderId="0" xfId="108" applyFont="1" applyFill="1" applyBorder="1" applyAlignment="1">
      <alignment horizontal="center" vertical="center"/>
    </xf>
    <xf numFmtId="0" fontId="5" fillId="0" borderId="4" xfId="108" applyFont="1" applyFill="1" applyBorder="1" applyAlignment="1">
      <alignment horizontal="center" vertical="center"/>
    </xf>
    <xf numFmtId="0" fontId="14" fillId="4" borderId="9" xfId="108" applyFont="1" applyFill="1" applyBorder="1" applyAlignment="1">
      <alignment horizontal="center" vertical="justify"/>
    </xf>
    <xf numFmtId="175" fontId="9" fillId="4" borderId="9" xfId="108" applyNumberFormat="1" applyFont="1" applyFill="1" applyBorder="1" applyAlignment="1">
      <alignment horizontal="center" vertical="center" wrapText="1"/>
    </xf>
    <xf numFmtId="0" fontId="9" fillId="4" borderId="9" xfId="108" applyFont="1" applyFill="1" applyBorder="1" applyAlignment="1">
      <alignment horizontal="center" vertical="center" wrapText="1"/>
    </xf>
    <xf numFmtId="0" fontId="10" fillId="4" borderId="9" xfId="108" applyFont="1" applyFill="1" applyBorder="1" applyAlignment="1">
      <alignment horizontal="justify" vertical="center"/>
    </xf>
    <xf numFmtId="0" fontId="10" fillId="4" borderId="9" xfId="108" applyFont="1" applyFill="1" applyBorder="1" applyAlignment="1">
      <alignment horizontal="center" vertical="center" wrapText="1"/>
    </xf>
    <xf numFmtId="0" fontId="10" fillId="4" borderId="11" xfId="108" applyFont="1" applyFill="1" applyBorder="1" applyAlignment="1">
      <alignment horizontal="justify" vertical="center"/>
    </xf>
    <xf numFmtId="0" fontId="10" fillId="4" borderId="11" xfId="108" applyFont="1" applyFill="1" applyBorder="1" applyAlignment="1">
      <alignment horizontal="center" vertical="center" wrapText="1"/>
    </xf>
    <xf numFmtId="0" fontId="10" fillId="4" borderId="9" xfId="108" applyFont="1" applyFill="1" applyBorder="1" applyAlignment="1">
      <alignment horizontal="left" vertical="center"/>
    </xf>
    <xf numFmtId="0" fontId="8" fillId="4" borderId="9" xfId="108" applyFont="1" applyFill="1" applyBorder="1" applyAlignment="1">
      <alignment horizontal="left" vertical="center" wrapText="1"/>
    </xf>
  </cellXfs>
  <cellStyles count="12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2" builtinId="8" hidden="1"/>
    <cellStyle name="Hipervínculo" xfId="95" builtinId="8" hidden="1"/>
    <cellStyle name="Hipervínculo" xfId="97" builtinId="8" hidden="1"/>
    <cellStyle name="Hipervínculo" xfId="99" builtinId="8" hidden="1"/>
    <cellStyle name="Hipervínculo" xfId="10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3"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Millares [0] 2" xfId="113"/>
    <cellStyle name="Millares 2" xfId="109"/>
    <cellStyle name="Millares 2 2" xfId="117"/>
    <cellStyle name="Millares 2 2 4" xfId="119"/>
    <cellStyle name="Millares 3" xfId="118"/>
    <cellStyle name="Moneda [0] 2" xfId="91"/>
    <cellStyle name="Moneda [0] 3" xfId="120"/>
    <cellStyle name="Moneda 10 2" xfId="121"/>
    <cellStyle name="Moneda 2" xfId="104"/>
    <cellStyle name="Normal" xfId="0" builtinId="0"/>
    <cellStyle name="Normal 10" xfId="108"/>
    <cellStyle name="Normal 14" xfId="106"/>
    <cellStyle name="Normal 15" xfId="116"/>
    <cellStyle name="Normal 16" xfId="122"/>
    <cellStyle name="Normal 2" xfId="94"/>
    <cellStyle name="Normal 3" xfId="105"/>
    <cellStyle name="Normal 4" xfId="110"/>
    <cellStyle name="Normal 4 2" xfId="111"/>
    <cellStyle name="Normal 5" xfId="112"/>
    <cellStyle name="Normal 6" xfId="114"/>
    <cellStyle name="Normal 7" xfId="115"/>
    <cellStyle name="Porcentaje 3" xfId="107"/>
    <cellStyle name="Porcentual 2" xfId="103"/>
  </cellStyles>
  <dxfs count="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laneacion2\Downloads\Users\ADOLFO%20ALONSO%20BUITRA\Documents\ADOLFO\Documentos_General_2010-2011\Obras_2010\Francisco_Calderon\Federacion_Cafeteros\Presupuesto_Federacion\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67"/>
  <sheetViews>
    <sheetView tabSelected="1" view="pageBreakPreview" topLeftCell="A9" zoomScale="60" zoomScaleNormal="66" zoomScalePageLayoutView="70" workbookViewId="0">
      <pane xSplit="2" ySplit="5" topLeftCell="C37" activePane="bottomRight" state="frozen"/>
      <selection activeCell="A9" sqref="A9"/>
      <selection pane="topRight" activeCell="C9" sqref="C9"/>
      <selection pane="bottomLeft" activeCell="A12" sqref="A12"/>
      <selection pane="bottomRight" activeCell="B57" sqref="B57"/>
    </sheetView>
  </sheetViews>
  <sheetFormatPr baseColWidth="10" defaultColWidth="11.42578125" defaultRowHeight="12.75" x14ac:dyDescent="0.2"/>
  <cols>
    <col min="1" max="1" width="8.42578125" style="10" customWidth="1"/>
    <col min="2" max="2" width="87.28515625" style="11" customWidth="1"/>
    <col min="3" max="3" width="12.28515625" style="12" customWidth="1"/>
    <col min="4" max="4" width="38.42578125" style="12" customWidth="1"/>
    <col min="5" max="5" width="15.7109375" style="11" customWidth="1"/>
    <col min="6" max="6" width="39.85546875" style="11" customWidth="1"/>
    <col min="7" max="7" width="15.7109375" style="11" customWidth="1"/>
    <col min="8" max="8" width="40.140625" style="11" customWidth="1"/>
    <col min="9" max="9" width="15.7109375" style="11" customWidth="1"/>
    <col min="10" max="10" width="43.28515625" style="11" customWidth="1"/>
    <col min="11" max="16384" width="11.42578125" style="7"/>
  </cols>
  <sheetData>
    <row r="1" spans="1:10" s="2" customFormat="1" ht="17.25" customHeight="1" x14ac:dyDescent="0.25">
      <c r="A1" s="1" t="s">
        <v>1</v>
      </c>
      <c r="B1" s="1"/>
      <c r="C1" s="1"/>
      <c r="D1" s="1"/>
      <c r="E1" s="1"/>
      <c r="F1" s="1"/>
      <c r="G1" s="1"/>
      <c r="H1" s="1"/>
      <c r="I1" s="1"/>
      <c r="J1" s="1"/>
    </row>
    <row r="2" spans="1:10" s="2" customFormat="1" ht="17.25" customHeight="1" x14ac:dyDescent="0.25">
      <c r="A2" s="1" t="s">
        <v>2</v>
      </c>
      <c r="B2" s="1"/>
      <c r="C2" s="1"/>
      <c r="D2" s="1"/>
      <c r="E2" s="1"/>
      <c r="F2" s="1"/>
      <c r="G2" s="1"/>
      <c r="H2" s="1"/>
      <c r="I2" s="1"/>
      <c r="J2" s="1"/>
    </row>
    <row r="3" spans="1:10" s="2" customFormat="1" ht="8.25" customHeight="1" x14ac:dyDescent="0.25">
      <c r="A3" s="3"/>
      <c r="B3" s="3"/>
      <c r="C3" s="3"/>
      <c r="D3" s="3"/>
      <c r="E3" s="3"/>
      <c r="F3" s="3"/>
      <c r="G3" s="3"/>
      <c r="H3" s="3"/>
      <c r="I3" s="3"/>
      <c r="J3" s="3"/>
    </row>
    <row r="4" spans="1:10" s="2" customFormat="1" ht="17.25" customHeight="1" x14ac:dyDescent="0.25">
      <c r="A4" s="1" t="s">
        <v>30</v>
      </c>
      <c r="B4" s="1"/>
      <c r="C4" s="1"/>
      <c r="D4" s="1"/>
      <c r="E4" s="1"/>
      <c r="F4" s="1"/>
      <c r="G4" s="1"/>
      <c r="H4" s="1"/>
      <c r="I4" s="1"/>
      <c r="J4" s="1"/>
    </row>
    <row r="5" spans="1:10" s="2" customFormat="1" ht="16.5" customHeight="1" x14ac:dyDescent="0.25">
      <c r="A5" s="1" t="s">
        <v>12</v>
      </c>
      <c r="B5" s="1"/>
      <c r="C5" s="1"/>
      <c r="D5" s="1"/>
      <c r="E5" s="1"/>
      <c r="F5" s="1"/>
      <c r="G5" s="1"/>
      <c r="H5" s="1"/>
      <c r="I5" s="1"/>
      <c r="J5" s="1"/>
    </row>
    <row r="6" spans="1:10" s="2" customFormat="1" ht="9.75" customHeight="1" x14ac:dyDescent="0.25">
      <c r="A6" s="3"/>
      <c r="B6" s="3"/>
      <c r="C6" s="3"/>
      <c r="D6" s="3"/>
      <c r="E6" s="3"/>
      <c r="F6" s="3"/>
      <c r="G6" s="3"/>
      <c r="H6" s="3"/>
      <c r="I6" s="3"/>
      <c r="J6" s="3"/>
    </row>
    <row r="7" spans="1:10" s="2" customFormat="1" ht="55.5" customHeight="1" x14ac:dyDescent="0.25">
      <c r="A7" s="57" t="s">
        <v>29</v>
      </c>
      <c r="B7" s="57"/>
      <c r="C7" s="19"/>
      <c r="D7" s="19"/>
      <c r="E7" s="19"/>
      <c r="F7" s="19"/>
      <c r="G7" s="19"/>
      <c r="H7" s="19"/>
      <c r="I7" s="19"/>
      <c r="J7" s="19"/>
    </row>
    <row r="8" spans="1:10" s="2" customFormat="1" ht="15.75" x14ac:dyDescent="0.25">
      <c r="A8" s="5"/>
      <c r="B8" s="5"/>
      <c r="C8" s="6"/>
      <c r="D8" s="6"/>
      <c r="E8" s="6"/>
      <c r="F8" s="6"/>
      <c r="G8" s="6"/>
      <c r="H8" s="6"/>
      <c r="I8" s="6"/>
      <c r="J8" s="6"/>
    </row>
    <row r="9" spans="1:10" s="2" customFormat="1" ht="15.75" x14ac:dyDescent="0.25">
      <c r="A9" s="5"/>
      <c r="B9" s="63" t="s">
        <v>42</v>
      </c>
      <c r="C9" s="63"/>
      <c r="D9" s="63"/>
      <c r="E9" s="63"/>
      <c r="F9" s="63"/>
      <c r="G9" s="63"/>
      <c r="H9" s="63"/>
      <c r="I9" s="63"/>
      <c r="J9" s="63"/>
    </row>
    <row r="10" spans="1:10" s="2" customFormat="1" ht="15.75" x14ac:dyDescent="0.25">
      <c r="A10" s="64" t="s">
        <v>43</v>
      </c>
      <c r="B10" s="64"/>
      <c r="C10" s="64"/>
      <c r="D10" s="64"/>
      <c r="E10" s="64"/>
      <c r="F10" s="64"/>
      <c r="G10" s="64"/>
      <c r="H10" s="64"/>
      <c r="I10" s="64"/>
      <c r="J10" s="64"/>
    </row>
    <row r="11" spans="1:10" x14ac:dyDescent="0.2">
      <c r="A11" s="58" t="s">
        <v>0</v>
      </c>
      <c r="B11" s="58" t="s">
        <v>3</v>
      </c>
      <c r="C11" s="55">
        <v>1</v>
      </c>
      <c r="D11" s="55"/>
      <c r="E11" s="55">
        <v>2</v>
      </c>
      <c r="F11" s="55"/>
      <c r="G11" s="55">
        <v>3</v>
      </c>
      <c r="H11" s="55"/>
      <c r="I11" s="55"/>
      <c r="J11" s="55"/>
    </row>
    <row r="12" spans="1:10" ht="39.950000000000003" customHeight="1" x14ac:dyDescent="0.2">
      <c r="A12" s="59"/>
      <c r="B12" s="60"/>
      <c r="C12" s="56" t="s">
        <v>33</v>
      </c>
      <c r="D12" s="56"/>
      <c r="E12" s="56" t="s">
        <v>35</v>
      </c>
      <c r="F12" s="56"/>
      <c r="G12" s="56" t="s">
        <v>34</v>
      </c>
      <c r="H12" s="56"/>
      <c r="I12" s="56"/>
      <c r="J12" s="56"/>
    </row>
    <row r="13" spans="1:10" x14ac:dyDescent="0.2">
      <c r="A13" s="60"/>
      <c r="B13" s="20" t="s">
        <v>4</v>
      </c>
      <c r="C13" s="20" t="s">
        <v>5</v>
      </c>
      <c r="D13" s="21" t="s">
        <v>6</v>
      </c>
      <c r="E13" s="20" t="s">
        <v>5</v>
      </c>
      <c r="F13" s="21" t="s">
        <v>6</v>
      </c>
      <c r="G13" s="20" t="s">
        <v>5</v>
      </c>
      <c r="H13" s="21" t="s">
        <v>6</v>
      </c>
      <c r="I13" s="20"/>
      <c r="J13" s="21"/>
    </row>
    <row r="14" spans="1:10" ht="29.25" customHeight="1" x14ac:dyDescent="0.2">
      <c r="A14" s="46" t="s">
        <v>13</v>
      </c>
      <c r="B14" s="68" t="s">
        <v>36</v>
      </c>
      <c r="C14" s="69"/>
      <c r="D14" s="69">
        <v>300</v>
      </c>
      <c r="E14" s="69"/>
      <c r="F14" s="69">
        <v>100</v>
      </c>
      <c r="G14" s="69"/>
      <c r="H14" s="69">
        <v>100</v>
      </c>
      <c r="I14" s="69"/>
      <c r="J14" s="69"/>
    </row>
    <row r="15" spans="1:10" ht="42.75" customHeight="1" x14ac:dyDescent="0.2">
      <c r="A15" s="61"/>
      <c r="B15" s="70" t="s">
        <v>37</v>
      </c>
      <c r="C15" s="71"/>
      <c r="D15" s="71">
        <v>100</v>
      </c>
      <c r="E15" s="71"/>
      <c r="F15" s="71">
        <v>100</v>
      </c>
      <c r="G15" s="71"/>
      <c r="H15" s="71">
        <v>100</v>
      </c>
      <c r="I15" s="71"/>
      <c r="J15" s="71"/>
    </row>
    <row r="16" spans="1:10" ht="38.25" customHeight="1" x14ac:dyDescent="0.2">
      <c r="A16" s="18" t="s">
        <v>14</v>
      </c>
      <c r="B16" s="72" t="s">
        <v>15</v>
      </c>
      <c r="C16" s="65"/>
      <c r="D16" s="66">
        <v>1402839000</v>
      </c>
      <c r="E16" s="65"/>
      <c r="F16" s="66">
        <v>1405677246</v>
      </c>
      <c r="G16" s="65"/>
      <c r="H16" s="66">
        <v>1414397190</v>
      </c>
      <c r="I16" s="65"/>
      <c r="J16" s="65"/>
    </row>
    <row r="17" spans="1:10" ht="48.75" customHeight="1" x14ac:dyDescent="0.2">
      <c r="A17" s="20"/>
      <c r="B17" s="73" t="s">
        <v>16</v>
      </c>
      <c r="C17" s="67"/>
      <c r="D17" s="66">
        <v>1402839000</v>
      </c>
      <c r="E17" s="67"/>
      <c r="F17" s="66">
        <v>1405677246</v>
      </c>
      <c r="G17" s="67"/>
      <c r="H17" s="66">
        <v>1414397190</v>
      </c>
      <c r="I17" s="67"/>
      <c r="J17" s="66"/>
    </row>
    <row r="18" spans="1:10" ht="13.5" thickBot="1" x14ac:dyDescent="0.25">
      <c r="A18" s="8"/>
      <c r="B18" s="8"/>
      <c r="C18" s="8"/>
      <c r="D18" s="8"/>
      <c r="E18" s="8"/>
      <c r="F18" s="8"/>
      <c r="G18" s="8"/>
      <c r="H18" s="8"/>
      <c r="I18" s="8"/>
      <c r="J18" s="8"/>
    </row>
    <row r="19" spans="1:10" s="9" customFormat="1" ht="19.5" customHeight="1" thickBot="1" x14ac:dyDescent="0.3">
      <c r="A19" s="51" t="s">
        <v>7</v>
      </c>
      <c r="B19" s="52"/>
      <c r="C19" s="53" t="s">
        <v>31</v>
      </c>
      <c r="D19" s="54"/>
      <c r="E19" s="53" t="s">
        <v>31</v>
      </c>
      <c r="F19" s="54"/>
      <c r="G19" s="53" t="s">
        <v>31</v>
      </c>
      <c r="H19" s="54"/>
      <c r="I19" s="53"/>
      <c r="J19" s="54"/>
    </row>
    <row r="20" spans="1:10" x14ac:dyDescent="0.2">
      <c r="B20" s="11">
        <v>14</v>
      </c>
      <c r="D20" s="11"/>
    </row>
    <row r="21" spans="1:10" s="15" customFormat="1" ht="15.75" x14ac:dyDescent="0.25">
      <c r="A21" s="22"/>
      <c r="B21" s="23" t="s">
        <v>17</v>
      </c>
      <c r="C21" s="9"/>
      <c r="D21" s="24">
        <f>+D17</f>
        <v>1402839000</v>
      </c>
      <c r="E21" s="22"/>
      <c r="F21" s="24">
        <f>+F17</f>
        <v>1405677246</v>
      </c>
      <c r="G21" s="22"/>
      <c r="H21" s="24">
        <f>+H17</f>
        <v>1414397190</v>
      </c>
      <c r="I21" s="24"/>
      <c r="J21" s="24"/>
    </row>
    <row r="22" spans="1:10" s="15" customFormat="1" ht="15.75" x14ac:dyDescent="0.25">
      <c r="A22" s="22"/>
      <c r="B22" s="23" t="s">
        <v>18</v>
      </c>
      <c r="C22" s="9"/>
      <c r="D22" s="26">
        <f>+ROUND(IF(D21&lt;=VLOOKUP($B$41,formula,2,FALSE),600*(1-((VLOOKUP($B$41,formula,2,FALSE)-D21)/VLOOKUP($B$41,formula,2,FALSE))),600*(1-2*(ABS(VLOOKUP($B$41,formula,2,FALSE)-D21)/VLOOKUP($B$41,formula,2,FALSE)))),3)</f>
        <v>596.06600000000003</v>
      </c>
      <c r="E22" s="26"/>
      <c r="F22" s="26">
        <f>+ROUND(IF(F21&lt;=VLOOKUP($B$41,formula,2,FALSE),600*(1-((VLOOKUP($B$41,formula,2,FALSE)-F21)/VLOOKUP($B$41,formula,2,FALSE))),600*(1-2*(ABS(VLOOKUP($B$41,formula,2,FALSE)-F21)/VLOOKUP($B$41,formula,2,FALSE)))),3)</f>
        <v>597.27200000000005</v>
      </c>
      <c r="G22" s="26"/>
      <c r="H22" s="26">
        <f>+ROUND(IF(H21&lt;=VLOOKUP($B$41,formula,2,FALSE),600*(1-((VLOOKUP($B$41,formula,2,FALSE)-H21)/VLOOKUP($B$41,formula,2,FALSE))),600*(1-2*(ABS(VLOOKUP($B$41,formula,2,FALSE)-H21)/VLOOKUP($B$41,formula,2,FALSE)))),3)</f>
        <v>598.04499999999996</v>
      </c>
      <c r="I22" s="26"/>
      <c r="J22" s="26"/>
    </row>
    <row r="23" spans="1:10" s="15" customFormat="1" ht="15.75" x14ac:dyDescent="0.25">
      <c r="A23" s="22"/>
      <c r="B23" s="23" t="s">
        <v>28</v>
      </c>
      <c r="C23" s="9"/>
      <c r="D23" s="22"/>
      <c r="E23" s="22"/>
      <c r="F23" s="22"/>
      <c r="G23" s="22"/>
      <c r="H23" s="22"/>
      <c r="I23" s="22"/>
      <c r="J23" s="22"/>
    </row>
    <row r="24" spans="1:10" s="15" customFormat="1" ht="15.75" x14ac:dyDescent="0.25">
      <c r="A24" s="22"/>
      <c r="B24" s="23" t="s">
        <v>19</v>
      </c>
      <c r="C24" s="9"/>
      <c r="D24" s="27"/>
      <c r="E24" s="22"/>
      <c r="F24" s="27"/>
      <c r="G24" s="22"/>
      <c r="H24" s="27"/>
      <c r="I24" s="22"/>
      <c r="J24" s="27"/>
    </row>
    <row r="25" spans="1:10" s="15" customFormat="1" ht="18" x14ac:dyDescent="0.25">
      <c r="A25" s="22"/>
      <c r="B25" s="23" t="s">
        <v>20</v>
      </c>
      <c r="C25" s="28"/>
      <c r="D25" s="29"/>
      <c r="E25" s="29"/>
      <c r="F25" s="29"/>
      <c r="G25" s="29"/>
      <c r="H25" s="29"/>
      <c r="I25" s="29"/>
      <c r="J25" s="29"/>
    </row>
    <row r="26" spans="1:10" s="15" customFormat="1" ht="15.75" x14ac:dyDescent="0.25">
      <c r="A26" s="22"/>
      <c r="B26" s="23"/>
      <c r="C26" s="13"/>
      <c r="D26" s="30"/>
      <c r="E26" s="31"/>
      <c r="F26" s="30"/>
      <c r="G26" s="31"/>
      <c r="H26" s="30"/>
      <c r="I26" s="31"/>
      <c r="J26" s="30"/>
    </row>
    <row r="27" spans="1:10" s="15" customFormat="1" ht="18" x14ac:dyDescent="0.25">
      <c r="A27" s="17" t="s">
        <v>21</v>
      </c>
      <c r="B27" s="45">
        <v>1425585954</v>
      </c>
      <c r="C27" s="13"/>
      <c r="D27" s="13"/>
      <c r="E27" s="31"/>
      <c r="F27" s="31"/>
      <c r="G27" s="31"/>
      <c r="H27" s="31"/>
      <c r="I27" s="31"/>
      <c r="J27" s="31"/>
    </row>
    <row r="28" spans="1:10" s="15" customFormat="1" ht="15.75" x14ac:dyDescent="0.25">
      <c r="A28" s="32"/>
      <c r="B28" s="33"/>
      <c r="C28" s="13"/>
      <c r="D28" s="13"/>
      <c r="E28" s="31"/>
      <c r="F28" s="31"/>
      <c r="G28" s="31"/>
      <c r="H28" s="31"/>
      <c r="I28" s="31"/>
      <c r="J28" s="31"/>
    </row>
    <row r="29" spans="1:10" s="15" customFormat="1" ht="15.75" x14ac:dyDescent="0.25">
      <c r="A29" s="17" t="s">
        <v>27</v>
      </c>
      <c r="B29" s="34" t="s">
        <v>41</v>
      </c>
      <c r="C29" s="13"/>
      <c r="D29" s="27">
        <f>SUM(D14,D15,D22)</f>
        <v>996.06600000000003</v>
      </c>
      <c r="E29" s="27"/>
      <c r="F29" s="27">
        <f t="shared" ref="E29:H29" si="0">SUM(F14,F15,F22)</f>
        <v>797.27200000000005</v>
      </c>
      <c r="G29" s="27"/>
      <c r="H29" s="27">
        <f t="shared" si="0"/>
        <v>798.04499999999996</v>
      </c>
      <c r="I29" s="31"/>
      <c r="J29" s="31"/>
    </row>
    <row r="30" spans="1:10" s="15" customFormat="1" ht="15.75" x14ac:dyDescent="0.25">
      <c r="A30" s="32"/>
      <c r="B30" s="33"/>
      <c r="C30" s="13"/>
      <c r="D30" s="62"/>
      <c r="E30" s="31"/>
      <c r="F30" s="31"/>
      <c r="G30" s="31"/>
      <c r="H30" s="31"/>
      <c r="I30" s="31"/>
      <c r="J30" s="31"/>
    </row>
    <row r="31" spans="1:10" s="15" customFormat="1" ht="15.75" x14ac:dyDescent="0.25">
      <c r="A31" s="17" t="s">
        <v>22</v>
      </c>
      <c r="B31" s="34" t="s">
        <v>32</v>
      </c>
      <c r="C31" s="13"/>
      <c r="D31" s="25"/>
      <c r="E31" s="31"/>
      <c r="F31" s="31"/>
      <c r="G31" s="31"/>
      <c r="H31" s="31"/>
      <c r="I31" s="31"/>
      <c r="J31" s="31"/>
    </row>
    <row r="32" spans="1:10" s="15" customFormat="1" ht="18" x14ac:dyDescent="0.25">
      <c r="A32" s="35">
        <v>1</v>
      </c>
      <c r="B32" s="36"/>
      <c r="C32" s="13"/>
      <c r="D32" s="13" t="s">
        <v>20</v>
      </c>
      <c r="E32" s="31"/>
      <c r="F32" s="31"/>
      <c r="G32" s="31"/>
      <c r="H32" s="31"/>
      <c r="I32" s="31"/>
      <c r="J32" s="31"/>
    </row>
    <row r="33" spans="1:10" s="15" customFormat="1" ht="18" x14ac:dyDescent="0.25">
      <c r="A33" s="35">
        <v>2</v>
      </c>
      <c r="B33" s="36"/>
      <c r="C33" s="13"/>
      <c r="D33" s="13" t="s">
        <v>38</v>
      </c>
      <c r="E33" s="31"/>
      <c r="F33" s="31"/>
      <c r="G33" s="31"/>
      <c r="H33" s="31"/>
      <c r="I33" s="31"/>
      <c r="J33" s="31"/>
    </row>
    <row r="34" spans="1:10" s="15" customFormat="1" ht="18" x14ac:dyDescent="0.25">
      <c r="A34" s="35">
        <v>3</v>
      </c>
      <c r="B34" s="36">
        <f>+GEOMEAN(D21:J21,B27)</f>
        <v>1412097095.1437564</v>
      </c>
      <c r="C34" s="31"/>
      <c r="D34" s="13" t="s">
        <v>39</v>
      </c>
      <c r="E34" s="13"/>
      <c r="F34" s="13"/>
      <c r="G34" s="13"/>
      <c r="H34" s="13"/>
      <c r="I34" s="13"/>
      <c r="J34" s="13"/>
    </row>
    <row r="35" spans="1:10" s="15" customFormat="1" ht="15.75" x14ac:dyDescent="0.25">
      <c r="A35" s="13"/>
      <c r="B35" s="33"/>
      <c r="C35" s="31"/>
      <c r="D35" s="13" t="s">
        <v>40</v>
      </c>
      <c r="E35" s="13"/>
      <c r="F35" s="13"/>
      <c r="G35" s="13"/>
      <c r="H35" s="13"/>
      <c r="I35" s="13"/>
      <c r="J35" s="13"/>
    </row>
    <row r="36" spans="1:10" s="15" customFormat="1" ht="18" x14ac:dyDescent="0.25">
      <c r="A36" s="37" t="s">
        <v>23</v>
      </c>
      <c r="B36" s="38">
        <f>+COUNT(C21:J21)</f>
        <v>3</v>
      </c>
      <c r="C36" s="31"/>
      <c r="D36" s="13"/>
      <c r="E36" s="13"/>
      <c r="F36" s="31"/>
      <c r="G36" s="31"/>
      <c r="H36" s="31"/>
      <c r="I36" s="31"/>
      <c r="J36" s="31"/>
    </row>
    <row r="37" spans="1:10" s="15" customFormat="1" ht="18" x14ac:dyDescent="0.25">
      <c r="A37" s="39" t="s">
        <v>24</v>
      </c>
      <c r="B37" s="40">
        <f>+IF(AND(1&lt;=B36,B36&lt;=3),1,IF(AND(4&lt;=B36,B36&lt;=6),2,IF(AND(7&lt;=B36,B36&lt;=10),3,"NO APLICA")))</f>
        <v>1</v>
      </c>
      <c r="C37" s="31"/>
      <c r="D37" s="13"/>
      <c r="E37" s="13"/>
      <c r="F37" s="31"/>
      <c r="G37" s="31"/>
      <c r="H37" s="31"/>
      <c r="I37" s="31"/>
      <c r="J37" s="31"/>
    </row>
    <row r="38" spans="1:10" s="15" customFormat="1" ht="12.75" customHeight="1" x14ac:dyDescent="0.25">
      <c r="A38" s="41"/>
      <c r="B38" s="42"/>
      <c r="C38" s="31"/>
      <c r="D38" s="13"/>
      <c r="E38" s="13"/>
      <c r="F38" s="31"/>
      <c r="G38" s="31"/>
      <c r="H38" s="31"/>
      <c r="I38" s="31"/>
      <c r="J38" s="31"/>
    </row>
    <row r="39" spans="1:10" s="15" customFormat="1" ht="18" x14ac:dyDescent="0.25">
      <c r="A39" s="37" t="s">
        <v>25</v>
      </c>
      <c r="B39" s="43">
        <v>3441.88</v>
      </c>
      <c r="C39" s="31"/>
      <c r="D39" s="13"/>
      <c r="E39" s="13"/>
      <c r="F39" s="31"/>
      <c r="G39" s="31"/>
      <c r="H39" s="31"/>
      <c r="I39" s="31"/>
      <c r="J39" s="31"/>
    </row>
    <row r="40" spans="1:10" s="15" customFormat="1" ht="18" x14ac:dyDescent="0.25">
      <c r="A40" s="37" t="s">
        <v>26</v>
      </c>
      <c r="B40" s="44">
        <f>+MOD(B39,INT(B39))</f>
        <v>0.88000000000010914</v>
      </c>
      <c r="C40" s="31"/>
      <c r="D40" s="13"/>
      <c r="E40" s="13"/>
      <c r="F40" s="31"/>
      <c r="G40" s="31"/>
      <c r="H40" s="31"/>
      <c r="I40" s="31"/>
      <c r="J40" s="31"/>
    </row>
    <row r="41" spans="1:10" s="15" customFormat="1" ht="32.25" customHeight="1" x14ac:dyDescent="0.25">
      <c r="A41" s="37" t="s">
        <v>22</v>
      </c>
      <c r="B41" s="47">
        <f>+IF(AND(0&lt;=B40,B40&lt;=0.33),1,IF(AND(0.34&lt;=B40,B40&lt;=0.66),2,IF(AND(0.67&lt;=B40,B40&lt;=0.99),3,"NO APLICA")))</f>
        <v>3</v>
      </c>
      <c r="C41" s="31"/>
      <c r="D41" s="13"/>
      <c r="E41" s="13"/>
      <c r="F41" s="31"/>
      <c r="G41" s="31"/>
      <c r="H41" s="31"/>
      <c r="I41" s="31"/>
      <c r="J41" s="31"/>
    </row>
    <row r="42" spans="1:10" x14ac:dyDescent="0.2">
      <c r="D42" s="11"/>
    </row>
    <row r="43" spans="1:10" ht="12.75" customHeight="1" x14ac:dyDescent="0.2">
      <c r="C43" s="11"/>
      <c r="E43" s="12"/>
      <c r="G43" s="12"/>
      <c r="I43" s="12"/>
    </row>
    <row r="44" spans="1:10" ht="12.75" customHeight="1" x14ac:dyDescent="0.2">
      <c r="B44" s="4" t="s">
        <v>8</v>
      </c>
      <c r="C44" s="11"/>
      <c r="E44" s="12"/>
      <c r="G44" s="12"/>
      <c r="I44" s="12"/>
    </row>
    <row r="45" spans="1:10" ht="12.75" customHeight="1" x14ac:dyDescent="0.2">
      <c r="C45" s="11"/>
      <c r="E45" s="12"/>
      <c r="G45" s="12"/>
      <c r="I45" s="12"/>
    </row>
    <row r="46" spans="1:10" ht="12.75" customHeight="1" x14ac:dyDescent="0.2">
      <c r="C46" s="11"/>
      <c r="E46" s="12"/>
      <c r="G46" s="12"/>
      <c r="I46" s="12"/>
    </row>
    <row r="47" spans="1:10" ht="12.75" customHeight="1" x14ac:dyDescent="0.2">
      <c r="C47" s="11"/>
      <c r="E47" s="12"/>
      <c r="G47" s="12"/>
      <c r="I47" s="12"/>
    </row>
    <row r="48" spans="1:10" ht="12.75" customHeight="1" x14ac:dyDescent="0.2">
      <c r="C48" s="11"/>
      <c r="E48" s="12"/>
      <c r="G48" s="12"/>
      <c r="I48" s="12"/>
    </row>
    <row r="49" spans="1:22" ht="12.75" customHeight="1" x14ac:dyDescent="0.2">
      <c r="C49" s="11"/>
      <c r="E49" s="12"/>
      <c r="G49" s="12"/>
      <c r="I49" s="12"/>
    </row>
    <row r="50" spans="1:22" s="48" customFormat="1" ht="15.75" x14ac:dyDescent="0.2">
      <c r="A50" s="49"/>
      <c r="B50" s="14" t="s">
        <v>45</v>
      </c>
      <c r="C50" s="22"/>
      <c r="D50" s="50"/>
      <c r="E50" s="11"/>
      <c r="F50" s="11"/>
      <c r="G50" s="11"/>
      <c r="H50" s="11"/>
      <c r="I50" s="11"/>
      <c r="J50" s="11"/>
      <c r="K50" s="50"/>
      <c r="L50" s="11"/>
      <c r="M50" s="11"/>
      <c r="N50" s="11"/>
      <c r="O50" s="11"/>
      <c r="P50" s="11"/>
      <c r="Q50" s="11"/>
      <c r="R50" s="11"/>
      <c r="S50" s="11"/>
      <c r="T50" s="11"/>
      <c r="U50" s="11"/>
      <c r="V50" s="11"/>
    </row>
    <row r="51" spans="1:22" s="48" customFormat="1" ht="15.75" x14ac:dyDescent="0.25">
      <c r="A51" s="32"/>
      <c r="B51" s="15" t="s">
        <v>44</v>
      </c>
      <c r="C51" s="22"/>
      <c r="D51" s="50"/>
      <c r="E51" s="11"/>
      <c r="F51" s="11"/>
      <c r="G51" s="11"/>
      <c r="H51" s="11"/>
      <c r="I51" s="11"/>
      <c r="J51" s="11"/>
      <c r="K51" s="50"/>
      <c r="L51" s="11"/>
      <c r="M51" s="11"/>
      <c r="N51" s="11"/>
      <c r="O51" s="11"/>
      <c r="P51" s="11"/>
      <c r="Q51" s="11"/>
      <c r="R51" s="11"/>
      <c r="S51" s="11"/>
      <c r="T51" s="11"/>
      <c r="U51" s="11"/>
      <c r="V51" s="11"/>
    </row>
    <row r="52" spans="1:22" s="48" customFormat="1" ht="15.75" x14ac:dyDescent="0.25">
      <c r="A52" s="32"/>
      <c r="B52" s="15"/>
      <c r="C52" s="22"/>
      <c r="D52" s="50"/>
      <c r="E52" s="11"/>
      <c r="F52" s="11"/>
      <c r="G52" s="11"/>
      <c r="H52" s="11"/>
      <c r="I52" s="11"/>
      <c r="J52" s="11"/>
      <c r="K52" s="50"/>
      <c r="L52" s="11"/>
      <c r="M52" s="11"/>
      <c r="N52" s="11"/>
      <c r="O52" s="11"/>
      <c r="P52" s="11"/>
      <c r="Q52" s="11"/>
      <c r="R52" s="11"/>
      <c r="S52" s="11"/>
      <c r="T52" s="11"/>
      <c r="U52" s="11"/>
      <c r="V52" s="11"/>
    </row>
    <row r="53" spans="1:22" s="48" customFormat="1" ht="15.75" x14ac:dyDescent="0.25">
      <c r="A53" s="32"/>
      <c r="B53" s="15"/>
      <c r="C53" s="22"/>
      <c r="D53" s="50"/>
      <c r="E53" s="11"/>
      <c r="F53" s="11"/>
      <c r="G53" s="11"/>
      <c r="H53" s="11"/>
      <c r="I53" s="11"/>
      <c r="J53" s="11"/>
      <c r="K53" s="50"/>
      <c r="L53" s="11"/>
      <c r="M53" s="11"/>
      <c r="N53" s="11"/>
      <c r="O53" s="11"/>
      <c r="P53" s="11"/>
      <c r="Q53" s="11"/>
      <c r="R53" s="11"/>
      <c r="S53" s="11"/>
      <c r="T53" s="11"/>
      <c r="U53" s="11"/>
      <c r="V53" s="11"/>
    </row>
    <row r="54" spans="1:22" s="48" customFormat="1" ht="15.75" x14ac:dyDescent="0.25">
      <c r="A54" s="32"/>
      <c r="B54" s="15"/>
      <c r="C54" s="22"/>
      <c r="D54" s="50"/>
      <c r="E54" s="11"/>
      <c r="F54" s="11"/>
      <c r="G54" s="11"/>
      <c r="H54" s="11"/>
      <c r="I54" s="11"/>
      <c r="J54" s="11"/>
      <c r="K54" s="50"/>
      <c r="L54" s="11"/>
      <c r="M54" s="11"/>
      <c r="N54" s="11"/>
      <c r="O54" s="11"/>
      <c r="P54" s="11"/>
      <c r="Q54" s="11"/>
      <c r="R54" s="11"/>
      <c r="S54" s="11"/>
      <c r="T54" s="11"/>
      <c r="U54" s="11"/>
      <c r="V54" s="11"/>
    </row>
    <row r="55" spans="1:22" ht="15.75" x14ac:dyDescent="0.2">
      <c r="B55" s="14" t="s">
        <v>9</v>
      </c>
      <c r="D55" s="14"/>
      <c r="E55" s="14"/>
      <c r="F55" s="14"/>
      <c r="G55" s="14"/>
      <c r="H55" s="14"/>
      <c r="I55" s="14"/>
      <c r="J55" s="14"/>
    </row>
    <row r="56" spans="1:22" ht="15.75" x14ac:dyDescent="0.25">
      <c r="B56" s="15" t="s">
        <v>10</v>
      </c>
      <c r="D56" s="16"/>
      <c r="E56" s="16"/>
      <c r="F56" s="15"/>
      <c r="G56" s="16"/>
      <c r="H56" s="15"/>
      <c r="I56" s="16"/>
      <c r="J56" s="15"/>
    </row>
    <row r="57" spans="1:22" ht="15.75" x14ac:dyDescent="0.25">
      <c r="B57" s="15" t="s">
        <v>11</v>
      </c>
      <c r="D57" s="16"/>
      <c r="E57" s="16"/>
      <c r="F57" s="15"/>
      <c r="G57" s="16"/>
      <c r="H57" s="15"/>
      <c r="I57" s="16"/>
      <c r="J57" s="15"/>
    </row>
    <row r="58" spans="1:22" ht="14.25" customHeight="1" x14ac:dyDescent="0.25">
      <c r="B58" s="15"/>
      <c r="C58" s="16"/>
      <c r="D58" s="16"/>
      <c r="E58" s="15"/>
      <c r="F58" s="15"/>
      <c r="G58" s="15"/>
      <c r="H58" s="15"/>
      <c r="I58" s="15"/>
      <c r="J58" s="15"/>
    </row>
    <row r="63" spans="1:22" s="11" customFormat="1" x14ac:dyDescent="0.25">
      <c r="A63" s="10"/>
      <c r="C63" s="12"/>
      <c r="D63" s="12"/>
    </row>
    <row r="64" spans="1:22" s="11" customFormat="1" x14ac:dyDescent="0.25">
      <c r="A64" s="10"/>
      <c r="C64" s="12"/>
      <c r="D64" s="12"/>
    </row>
    <row r="65" spans="1:4" s="11" customFormat="1" x14ac:dyDescent="0.25">
      <c r="A65" s="10"/>
      <c r="C65" s="12"/>
      <c r="D65" s="12"/>
    </row>
    <row r="66" spans="1:4" s="11" customFormat="1" x14ac:dyDescent="0.25">
      <c r="A66" s="10"/>
      <c r="C66" s="12"/>
      <c r="D66" s="12"/>
    </row>
    <row r="67" spans="1:4" s="11" customFormat="1" x14ac:dyDescent="0.25">
      <c r="A67" s="10"/>
      <c r="C67" s="12"/>
      <c r="D67" s="12"/>
    </row>
  </sheetData>
  <mergeCells count="18">
    <mergeCell ref="A7:B7"/>
    <mergeCell ref="A11:A13"/>
    <mergeCell ref="B11:B12"/>
    <mergeCell ref="C11:D11"/>
    <mergeCell ref="E11:F11"/>
    <mergeCell ref="C12:D12"/>
    <mergeCell ref="E12:F12"/>
    <mergeCell ref="B9:J9"/>
    <mergeCell ref="A10:J10"/>
    <mergeCell ref="I11:J11"/>
    <mergeCell ref="I12:J12"/>
    <mergeCell ref="I19:J19"/>
    <mergeCell ref="G11:H11"/>
    <mergeCell ref="G12:H12"/>
    <mergeCell ref="A19:B19"/>
    <mergeCell ref="C19:D19"/>
    <mergeCell ref="E19:F19"/>
    <mergeCell ref="G19:H19"/>
  </mergeCells>
  <conditionalFormatting sqref="C19:D19">
    <cfRule type="cellIs" dxfId="64" priority="492" operator="equal">
      <formula>"NO HABIL"</formula>
    </cfRule>
  </conditionalFormatting>
  <conditionalFormatting sqref="C17">
    <cfRule type="cellIs" dxfId="63" priority="486" operator="equal">
      <formula>"NO"</formula>
    </cfRule>
  </conditionalFormatting>
  <conditionalFormatting sqref="C16 E16">
    <cfRule type="cellIs" dxfId="60" priority="485" operator="equal">
      <formula>"NO"</formula>
    </cfRule>
  </conditionalFormatting>
  <conditionalFormatting sqref="G16">
    <cfRule type="cellIs" dxfId="59" priority="483" operator="equal">
      <formula>"NO"</formula>
    </cfRule>
  </conditionalFormatting>
  <conditionalFormatting sqref="D17">
    <cfRule type="cellIs" dxfId="58" priority="480" operator="equal">
      <formula>"NO"</formula>
    </cfRule>
  </conditionalFormatting>
  <conditionalFormatting sqref="E17">
    <cfRule type="cellIs" dxfId="57" priority="479" operator="equal">
      <formula>"NO"</formula>
    </cfRule>
  </conditionalFormatting>
  <conditionalFormatting sqref="G17">
    <cfRule type="cellIs" dxfId="56" priority="478" operator="equal">
      <formula>"NO"</formula>
    </cfRule>
  </conditionalFormatting>
  <conditionalFormatting sqref="I17">
    <cfRule type="cellIs" dxfId="55" priority="439" operator="equal">
      <formula>"NO"</formula>
    </cfRule>
  </conditionalFormatting>
  <conditionalFormatting sqref="I16:J16">
    <cfRule type="cellIs" dxfId="53" priority="441" operator="equal">
      <formula>"NO"</formula>
    </cfRule>
  </conditionalFormatting>
  <conditionalFormatting sqref="C25 E25:H25">
    <cfRule type="cellIs" dxfId="49" priority="464" operator="equal">
      <formula>1</formula>
    </cfRule>
  </conditionalFormatting>
  <conditionalFormatting sqref="D25">
    <cfRule type="cellIs" dxfId="47" priority="426" operator="equal">
      <formula>1</formula>
    </cfRule>
  </conditionalFormatting>
  <conditionalFormatting sqref="I25:J25">
    <cfRule type="cellIs" dxfId="45" priority="434" operator="equal">
      <formula>1</formula>
    </cfRule>
  </conditionalFormatting>
  <conditionalFormatting sqref="E19:F19">
    <cfRule type="cellIs" dxfId="42" priority="163" operator="equal">
      <formula>"NO HABIL"</formula>
    </cfRule>
  </conditionalFormatting>
  <conditionalFormatting sqref="G19:H19">
    <cfRule type="cellIs" dxfId="41" priority="162" operator="equal">
      <formula>"NO HABIL"</formula>
    </cfRule>
  </conditionalFormatting>
  <conditionalFormatting sqref="F17">
    <cfRule type="cellIs" dxfId="36" priority="51" operator="equal">
      <formula>"NO"</formula>
    </cfRule>
  </conditionalFormatting>
  <conditionalFormatting sqref="H17">
    <cfRule type="cellIs" dxfId="35" priority="50" operator="equal">
      <formula>"NO"</formula>
    </cfRule>
  </conditionalFormatting>
  <conditionalFormatting sqref="J17">
    <cfRule type="cellIs" dxfId="34" priority="49" operator="equal">
      <formula>"NO"</formula>
    </cfRule>
  </conditionalFormatting>
  <conditionalFormatting sqref="F16">
    <cfRule type="cellIs" dxfId="5" priority="2" operator="equal">
      <formula>"NO"</formula>
    </cfRule>
  </conditionalFormatting>
  <conditionalFormatting sqref="D16">
    <cfRule type="cellIs" dxfId="4" priority="3" operator="equal">
      <formula>"NO"</formula>
    </cfRule>
  </conditionalFormatting>
  <conditionalFormatting sqref="I19:J19">
    <cfRule type="cellIs" dxfId="3" priority="4" operator="equal">
      <formula>"NO HABIL"</formula>
    </cfRule>
  </conditionalFormatting>
  <conditionalFormatting sqref="H16">
    <cfRule type="cellIs" dxfId="0" priority="1" operator="equal">
      <formula>"NO"</formula>
    </cfRule>
  </conditionalFormatting>
  <pageMargins left="0.25" right="0.25" top="0.32" bottom="0.37" header="0.22" footer="0.3"/>
  <pageSetup scale="1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VERIFICACION TECNICA</vt:lpstr>
      <vt:lpstr>'VERIFICACION TECNICA'!Área_de_impresión</vt:lpstr>
      <vt:lpstr>'VERIFICACION TECNICA'!formula</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4VYWFV1</cp:lastModifiedBy>
  <cp:lastPrinted>2019-11-25T16:52:23Z</cp:lastPrinted>
  <dcterms:created xsi:type="dcterms:W3CDTF">2009-02-06T14:59:26Z</dcterms:created>
  <dcterms:modified xsi:type="dcterms:W3CDTF">2020-02-27T16:51:00Z</dcterms:modified>
</cp:coreProperties>
</file>